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Customer" sheetId="1" r:id="rId1"/>
    <sheet name="Data" sheetId="2" r:id="rId2"/>
    <sheet name="Sheet3" sheetId="3" r:id="rId3"/>
  </sheets>
  <definedNames>
    <definedName name="Football">Data!$B$3:$D$16</definedName>
  </definedNames>
  <calcPr calcId="145621"/>
</workbook>
</file>

<file path=xl/calcChain.xml><?xml version="1.0" encoding="utf-8"?>
<calcChain xmlns="http://schemas.openxmlformats.org/spreadsheetml/2006/main">
  <c r="J22" i="1" l="1"/>
  <c r="C20" i="1"/>
  <c r="C22" i="1" s="1"/>
  <c r="C19" i="1"/>
  <c r="L15" i="1"/>
  <c r="K15" i="1"/>
  <c r="P15" i="1"/>
  <c r="O15" i="1"/>
  <c r="O14" i="1"/>
  <c r="K16" i="1"/>
  <c r="O12" i="1"/>
  <c r="P12" i="1"/>
  <c r="O13" i="1"/>
  <c r="P13" i="1"/>
  <c r="P14" i="1"/>
  <c r="O16" i="1"/>
  <c r="P16" i="1"/>
  <c r="K14" i="1"/>
  <c r="K12" i="1"/>
  <c r="L12" i="1"/>
  <c r="K13" i="1"/>
  <c r="L13" i="1"/>
  <c r="L14" i="1"/>
  <c r="L16" i="1"/>
  <c r="G14" i="1"/>
  <c r="G12" i="1"/>
  <c r="H12" i="1"/>
  <c r="G13" i="1"/>
  <c r="H13" i="1"/>
  <c r="H14" i="1"/>
  <c r="G15" i="1"/>
  <c r="H15" i="1"/>
  <c r="G16" i="1"/>
  <c r="H16" i="1"/>
  <c r="C16" i="1"/>
  <c r="C15" i="1"/>
  <c r="C13" i="1"/>
  <c r="C14" i="1"/>
  <c r="P11" i="1"/>
  <c r="O11" i="1"/>
  <c r="L11" i="1"/>
  <c r="K11" i="1"/>
  <c r="H11" i="1"/>
  <c r="G11" i="1"/>
  <c r="C12" i="1"/>
  <c r="D12" i="1"/>
  <c r="D13" i="1"/>
  <c r="D14" i="1"/>
  <c r="D15" i="1"/>
  <c r="D16" i="1"/>
  <c r="D11" i="1"/>
  <c r="C11" i="1"/>
  <c r="C23" i="1" l="1"/>
  <c r="C24" i="1" s="1"/>
</calcChain>
</file>

<file path=xl/sharedStrings.xml><?xml version="1.0" encoding="utf-8"?>
<sst xmlns="http://schemas.openxmlformats.org/spreadsheetml/2006/main" count="147" uniqueCount="64">
  <si>
    <t>Football</t>
  </si>
  <si>
    <t>Basketball</t>
  </si>
  <si>
    <t>Swimming</t>
  </si>
  <si>
    <t>Badminton</t>
  </si>
  <si>
    <t>Nike Football</t>
  </si>
  <si>
    <t>Adidas football</t>
  </si>
  <si>
    <t>Product</t>
  </si>
  <si>
    <t>Price</t>
  </si>
  <si>
    <t>Details</t>
  </si>
  <si>
    <t xml:space="preserve">Product </t>
  </si>
  <si>
    <t>Nike Studs</t>
  </si>
  <si>
    <t>Adidas Studs</t>
  </si>
  <si>
    <t>Asics Shin Pads</t>
  </si>
  <si>
    <t>Football Socks</t>
  </si>
  <si>
    <t>Goaly Gloves</t>
  </si>
  <si>
    <t>Adidas Shirt</t>
  </si>
  <si>
    <t>Nike Shirt</t>
  </si>
  <si>
    <t>Adidas Shorts</t>
  </si>
  <si>
    <t>Nike Shorts</t>
  </si>
  <si>
    <t>Adidas Basketball</t>
  </si>
  <si>
    <t>Nike Basketball</t>
  </si>
  <si>
    <t>Nike Shoes</t>
  </si>
  <si>
    <t>Adidas Shoes</t>
  </si>
  <si>
    <t>White</t>
  </si>
  <si>
    <t>Black</t>
  </si>
  <si>
    <t>Predator</t>
  </si>
  <si>
    <t>F50</t>
  </si>
  <si>
    <t>Red</t>
  </si>
  <si>
    <t>Yellow</t>
  </si>
  <si>
    <t>Green</t>
  </si>
  <si>
    <t>Asics Arm Pads</t>
  </si>
  <si>
    <t>Socks</t>
  </si>
  <si>
    <t>Adidas Swim kit</t>
  </si>
  <si>
    <t>Nike Swim kit</t>
  </si>
  <si>
    <t>FBT Duck Feet Fin Shoes</t>
  </si>
  <si>
    <t>Adidas Swim shirt</t>
  </si>
  <si>
    <t>Nike Swim Shirt</t>
  </si>
  <si>
    <t>Sum Cream Banana Boat</t>
  </si>
  <si>
    <t>Kasco Racket</t>
  </si>
  <si>
    <t>FBT Racket</t>
  </si>
  <si>
    <t>Titanium</t>
  </si>
  <si>
    <t>FP 50</t>
  </si>
  <si>
    <t>Kasco Shuttlecock</t>
  </si>
  <si>
    <t>FBT Shuttlecock</t>
  </si>
  <si>
    <t>Nike shoes</t>
  </si>
  <si>
    <t>Blue</t>
  </si>
  <si>
    <t>BLue</t>
  </si>
  <si>
    <t>Lightweight</t>
  </si>
  <si>
    <t>Power</t>
  </si>
  <si>
    <t>Please Select:</t>
  </si>
  <si>
    <t>Hi! Welcome to Fusion Sports. We are honored to have you as our Customer! Please buy Our Product!</t>
  </si>
  <si>
    <t>Please Select</t>
  </si>
  <si>
    <t>-</t>
  </si>
  <si>
    <t>Total:</t>
  </si>
  <si>
    <t>Tax 7%</t>
  </si>
  <si>
    <t>Sub Total:</t>
  </si>
  <si>
    <t>*Discount! If buy more than $100, Get 20% Discount!</t>
  </si>
  <si>
    <t>Discount*</t>
  </si>
  <si>
    <t>Grand Total:</t>
  </si>
  <si>
    <t>Please Rate our Service</t>
  </si>
  <si>
    <t>How Will You Pay?</t>
  </si>
  <si>
    <t>1=Paypal 2=Visa 3=Mastercard</t>
  </si>
  <si>
    <t>Thank you!</t>
  </si>
  <si>
    <t>By August 9S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</si>
</sst>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sz val="18"/>
      <name val="Calibri"/>
      <family val="2"/>
      <scheme val="minor"/>
    </font>
    <font>
      <sz val="20"/>
      <name val="Calibri"/>
      <family val="2"/>
      <scheme val="minor"/>
    </font>
    <font>
      <sz val="22"/>
      <name val="Calibri"/>
      <family val="2"/>
      <scheme val="minor"/>
    </font>
    <font>
      <sz val="26"/>
      <name val="Calibri"/>
      <family val="2"/>
      <scheme val="minor"/>
    </font>
    <font>
      <b/>
      <sz val="48"/>
      <name val="Algerian"/>
      <family val="5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u/>
      <sz val="22"/>
      <name val="Calibri"/>
      <family val="2"/>
      <scheme val="minor"/>
    </font>
    <font>
      <b/>
      <sz val="24"/>
      <name val="Calibri"/>
      <family val="2"/>
      <scheme val="minor"/>
    </font>
    <font>
      <b/>
      <sz val="22"/>
      <name val="Calibri"/>
      <family val="2"/>
      <scheme val="minor"/>
    </font>
    <font>
      <b/>
      <u/>
      <sz val="48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0" xfId="0" applyFont="1" applyFill="1"/>
    <xf numFmtId="0" fontId="3" fillId="3" borderId="0" xfId="0" applyFont="1" applyFill="1"/>
    <xf numFmtId="0" fontId="10" fillId="2" borderId="0" xfId="0" applyFont="1" applyFill="1"/>
    <xf numFmtId="0" fontId="2" fillId="0" borderId="0" xfId="0" applyFont="1"/>
    <xf numFmtId="0" fontId="11" fillId="0" borderId="0" xfId="0" applyFont="1"/>
    <xf numFmtId="0" fontId="12" fillId="0" borderId="0" xfId="0" applyFont="1"/>
    <xf numFmtId="164" fontId="0" fillId="0" borderId="0" xfId="0" applyNumberFormat="1"/>
    <xf numFmtId="0" fontId="13" fillId="3" borderId="0" xfId="0" applyFont="1" applyFill="1"/>
    <xf numFmtId="0" fontId="14" fillId="3" borderId="0" xfId="0" applyFont="1" applyFill="1"/>
    <xf numFmtId="0" fontId="15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164" fontId="5" fillId="3" borderId="0" xfId="0" applyNumberFormat="1" applyFont="1" applyFill="1"/>
    <xf numFmtId="164" fontId="3" fillId="3" borderId="0" xfId="0" applyNumberFormat="1" applyFont="1" applyFill="1"/>
    <xf numFmtId="0" fontId="9" fillId="3" borderId="0" xfId="0" applyFont="1" applyFill="1"/>
    <xf numFmtId="164" fontId="13" fillId="3" borderId="0" xfId="0" applyNumberFormat="1" applyFont="1" applyFill="1"/>
    <xf numFmtId="0" fontId="7" fillId="3" borderId="0" xfId="0" applyFont="1" applyFill="1"/>
    <xf numFmtId="0" fontId="8" fillId="3" borderId="0" xfId="0" applyFont="1" applyFill="1"/>
    <xf numFmtId="164" fontId="8" fillId="3" borderId="0" xfId="0" applyNumberFormat="1" applyFont="1" applyFill="1"/>
    <xf numFmtId="164" fontId="7" fillId="3" borderId="0" xfId="1" applyNumberFormat="1" applyFont="1" applyFill="1"/>
    <xf numFmtId="0" fontId="17" fillId="3" borderId="0" xfId="0" applyFont="1" applyFill="1"/>
    <xf numFmtId="164" fontId="18" fillId="3" borderId="0" xfId="0" applyNumberFormat="1" applyFont="1" applyFill="1"/>
    <xf numFmtId="0" fontId="13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0" fontId="6" fillId="3" borderId="0" xfId="0" applyFont="1" applyFill="1" applyAlignment="1">
      <alignment wrapText="1"/>
    </xf>
    <xf numFmtId="0" fontId="18" fillId="3" borderId="0" xfId="0" applyFont="1" applyFill="1"/>
    <xf numFmtId="0" fontId="3" fillId="4" borderId="0" xfId="0" applyFont="1" applyFill="1"/>
    <xf numFmtId="0" fontId="19" fillId="4" borderId="0" xfId="0" applyFont="1" applyFill="1"/>
    <xf numFmtId="0" fontId="20" fillId="4" borderId="0" xfId="0" applyFont="1" applyFill="1"/>
    <xf numFmtId="0" fontId="16" fillId="3" borderId="0" xfId="0" applyFont="1" applyFill="1"/>
    <xf numFmtId="0" fontId="18" fillId="3" borderId="0" xfId="0" applyFont="1" applyFill="1" applyAlignment="1">
      <alignment horizontal="center"/>
    </xf>
    <xf numFmtId="0" fontId="5" fillId="3" borderId="1" xfId="0" applyFont="1" applyFill="1" applyBorder="1" applyProtection="1">
      <protection locked="0"/>
    </xf>
  </cellXfs>
  <cellStyles count="2">
    <cellStyle name="Currency" xfId="1" builtinId="4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J$23" max="10" min="1" page="10"/>
</file>

<file path=xl/ctrlProps/ctrlProp2.xml><?xml version="1.0" encoding="utf-8"?>
<formControlPr xmlns="http://schemas.microsoft.com/office/spreadsheetml/2009/9/main" objectType="Spin" dx="16" fmlaLink="$G$22" max="3" min="1" page="1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581025</xdr:colOff>
      <xdr:row>0</xdr:row>
      <xdr:rowOff>142875</xdr:rowOff>
    </xdr:from>
    <xdr:to>
      <xdr:col>3</xdr:col>
      <xdr:colOff>85725</xdr:colOff>
      <xdr:row>1</xdr:row>
      <xdr:rowOff>838201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>
          <a:clrChange>
            <a:clrFrom>
              <a:srgbClr val="FBFFFF"/>
            </a:clrFrom>
            <a:clrTo>
              <a:srgbClr val="FB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86" b="21678"/>
        <a:stretch/>
      </xdr:blipFill>
      <xdr:spPr>
        <a:xfrm>
          <a:off x="581025" y="142875"/>
          <a:ext cx="3133725" cy="885826"/>
        </a:xfrm>
        <a:prstGeom prst="rect">
          <a:avLst/>
        </a:prstGeom>
      </xdr:spPr>
    </xdr:pic>
    <xdr:clientData/>
  </xdr:twoCellAnchor>
  <xdr:twoCellAnchor editAs="oneCell">
    <xdr:from>
      <xdr:col>1</xdr:col>
      <xdr:colOff>1443470</xdr:colOff>
      <xdr:row>5</xdr:row>
      <xdr:rowOff>63212</xdr:rowOff>
    </xdr:from>
    <xdr:to>
      <xdr:col>2</xdr:col>
      <xdr:colOff>929120</xdr:colOff>
      <xdr:row>8</xdr:row>
      <xdr:rowOff>263695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9606" y="1829667"/>
          <a:ext cx="1096241" cy="823937"/>
        </a:xfrm>
        <a:prstGeom prst="rect">
          <a:avLst/>
        </a:prstGeom>
      </xdr:spPr>
    </xdr:pic>
    <xdr:clientData/>
  </xdr:twoCellAnchor>
  <xdr:twoCellAnchor editAs="oneCell">
    <xdr:from>
      <xdr:col>6</xdr:col>
      <xdr:colOff>3464</xdr:colOff>
      <xdr:row>5</xdr:row>
      <xdr:rowOff>42429</xdr:rowOff>
    </xdr:from>
    <xdr:to>
      <xdr:col>6</xdr:col>
      <xdr:colOff>877932</xdr:colOff>
      <xdr:row>8</xdr:row>
      <xdr:rowOff>308263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72600" y="1808884"/>
          <a:ext cx="874468" cy="889288"/>
        </a:xfrm>
        <a:prstGeom prst="rect">
          <a:avLst/>
        </a:prstGeom>
      </xdr:spPr>
    </xdr:pic>
    <xdr:clientData/>
  </xdr:twoCellAnchor>
  <xdr:twoCellAnchor editAs="oneCell">
    <xdr:from>
      <xdr:col>9</xdr:col>
      <xdr:colOff>1853913</xdr:colOff>
      <xdr:row>4</xdr:row>
      <xdr:rowOff>122093</xdr:rowOff>
    </xdr:from>
    <xdr:to>
      <xdr:col>10</xdr:col>
      <xdr:colOff>913523</xdr:colOff>
      <xdr:row>8</xdr:row>
      <xdr:rowOff>297006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8186" y="1559502"/>
          <a:ext cx="1172428" cy="1127413"/>
        </a:xfrm>
        <a:prstGeom prst="rect">
          <a:avLst/>
        </a:prstGeom>
      </xdr:spPr>
    </xdr:pic>
    <xdr:clientData/>
  </xdr:twoCellAnchor>
  <xdr:twoCellAnchor editAs="oneCell">
    <xdr:from>
      <xdr:col>14</xdr:col>
      <xdr:colOff>196562</xdr:colOff>
      <xdr:row>3</xdr:row>
      <xdr:rowOff>79663</xdr:rowOff>
    </xdr:from>
    <xdr:to>
      <xdr:col>15</xdr:col>
      <xdr:colOff>874983</xdr:colOff>
      <xdr:row>8</xdr:row>
      <xdr:rowOff>133660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48244" y="1326572"/>
          <a:ext cx="1596285" cy="119699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19</xdr:row>
          <xdr:rowOff>190500</xdr:rowOff>
        </xdr:from>
        <xdr:to>
          <xdr:col>10</xdr:col>
          <xdr:colOff>838200</xdr:colOff>
          <xdr:row>26</xdr:row>
          <xdr:rowOff>114300</xdr:rowOff>
        </xdr:to>
        <xdr:sp macro="" textlink="">
          <xdr:nvSpPr>
            <xdr:cNvPr id="1031" name="Scroll Bar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171450</xdr:colOff>
          <xdr:row>20</xdr:row>
          <xdr:rowOff>171450</xdr:rowOff>
        </xdr:from>
        <xdr:to>
          <xdr:col>7</xdr:col>
          <xdr:colOff>1666875</xdr:colOff>
          <xdr:row>22</xdr:row>
          <xdr:rowOff>714375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28"/>
  <sheetViews>
    <sheetView tabSelected="1" zoomScale="55" zoomScaleNormal="55" workbookViewId="0">
      <selection activeCell="F11" sqref="F11"/>
    </sheetView>
  </sheetViews>
  <sheetFormatPr defaultRowHeight="15" x14ac:dyDescent="0.25"/>
  <cols>
    <col min="1" max="1" width="9.140625" style="2"/>
    <col min="2" max="2" width="24.140625" style="2" customWidth="1"/>
    <col min="3" max="3" width="21.140625" style="2" bestFit="1" customWidth="1"/>
    <col min="4" max="4" width="47.5703125" style="2" customWidth="1"/>
    <col min="5" max="5" width="11.28515625" style="2" customWidth="1"/>
    <col min="6" max="6" width="27.42578125" style="2" customWidth="1"/>
    <col min="7" max="7" width="21.85546875" style="2" customWidth="1"/>
    <col min="8" max="8" width="27" style="2" customWidth="1"/>
    <col min="9" max="9" width="11.7109375" style="2" customWidth="1"/>
    <col min="10" max="10" width="31.5703125" style="2" bestFit="1" customWidth="1"/>
    <col min="11" max="11" width="15.85546875" style="2" customWidth="1"/>
    <col min="12" max="12" width="13.5703125" style="2" customWidth="1"/>
    <col min="13" max="13" width="9.140625" style="2"/>
    <col min="14" max="14" width="27.140625" style="2" bestFit="1" customWidth="1"/>
    <col min="15" max="15" width="13.7109375" style="2" bestFit="1" customWidth="1"/>
    <col min="16" max="16" width="18.140625" style="2" customWidth="1"/>
    <col min="17" max="16384" width="9.140625" style="2"/>
  </cols>
  <sheetData>
    <row r="2" spans="1:16" ht="68.25" x14ac:dyDescent="1.05">
      <c r="B2" s="3"/>
      <c r="C2" s="1"/>
      <c r="F2" s="13" t="s">
        <v>63</v>
      </c>
    </row>
    <row r="5" spans="1:16" ht="26.25" x14ac:dyDescent="0.4">
      <c r="B5" s="10" t="s">
        <v>50</v>
      </c>
    </row>
    <row r="7" spans="1:16" ht="18.75" x14ac:dyDescent="0.3">
      <c r="B7" s="11" t="s">
        <v>49</v>
      </c>
    </row>
    <row r="9" spans="1:16" ht="28.5" x14ac:dyDescent="0.45">
      <c r="B9" s="32" t="s">
        <v>0</v>
      </c>
      <c r="C9" s="9"/>
      <c r="D9" s="9"/>
      <c r="E9" s="9"/>
      <c r="F9" s="32" t="s">
        <v>1</v>
      </c>
      <c r="G9" s="9"/>
      <c r="H9" s="9"/>
      <c r="I9" s="9"/>
      <c r="J9" s="32" t="s">
        <v>2</v>
      </c>
      <c r="K9" s="9"/>
      <c r="L9" s="9"/>
      <c r="M9" s="9"/>
      <c r="N9" s="32" t="s">
        <v>3</v>
      </c>
    </row>
    <row r="10" spans="1:16" ht="38.25" customHeight="1" x14ac:dyDescent="0.35">
      <c r="B10" s="24" t="s">
        <v>6</v>
      </c>
      <c r="C10" s="24" t="s">
        <v>7</v>
      </c>
      <c r="D10" s="24" t="s">
        <v>8</v>
      </c>
      <c r="E10" s="8"/>
      <c r="F10" s="24" t="s">
        <v>6</v>
      </c>
      <c r="G10" s="24" t="s">
        <v>7</v>
      </c>
      <c r="H10" s="24" t="s">
        <v>8</v>
      </c>
      <c r="I10" s="8"/>
      <c r="J10" s="24" t="s">
        <v>6</v>
      </c>
      <c r="K10" s="24" t="s">
        <v>7</v>
      </c>
      <c r="L10" s="24" t="s">
        <v>8</v>
      </c>
      <c r="M10" s="8"/>
      <c r="N10" s="24" t="s">
        <v>6</v>
      </c>
      <c r="O10" s="24" t="s">
        <v>7</v>
      </c>
      <c r="P10" s="24" t="s">
        <v>8</v>
      </c>
    </row>
    <row r="11" spans="1:16" ht="21" x14ac:dyDescent="0.35">
      <c r="A11" s="12"/>
      <c r="B11" s="34" t="s">
        <v>10</v>
      </c>
      <c r="C11" s="25">
        <f>VLOOKUP(B11,Data!B5:D16,2,FALSE)</f>
        <v>159</v>
      </c>
      <c r="D11" s="25" t="str">
        <f>VLOOKUP(B11,Data!B5:D16,3,FALSE)</f>
        <v>Predator</v>
      </c>
      <c r="E11" s="12"/>
      <c r="F11" s="34" t="s">
        <v>51</v>
      </c>
      <c r="G11" s="26" t="str">
        <f>VLOOKUP(F11,Data!F5:H15,2,FALSE)</f>
        <v>-</v>
      </c>
      <c r="H11" s="25" t="str">
        <f>VLOOKUP(F11,Data!F5:H15,3,FALSE)</f>
        <v>-</v>
      </c>
      <c r="I11" s="12"/>
      <c r="J11" s="34" t="s">
        <v>51</v>
      </c>
      <c r="K11" s="26" t="str">
        <f>VLOOKUP(J11,Data!J5:L11,2,FALSE)</f>
        <v>-</v>
      </c>
      <c r="L11" s="25" t="str">
        <f>VLOOKUP(J11,Data!J5:L11,3,FALSE)</f>
        <v>-</v>
      </c>
      <c r="M11" s="12"/>
      <c r="N11" s="34" t="s">
        <v>51</v>
      </c>
      <c r="O11" s="26" t="str">
        <f>VLOOKUP(N11,Data!N5:P11,2,FALSE)</f>
        <v>-</v>
      </c>
      <c r="P11" s="25" t="str">
        <f>VLOOKUP(N11,Data!N5:P11,3,FALSE)</f>
        <v>-</v>
      </c>
    </row>
    <row r="12" spans="1:16" ht="21" x14ac:dyDescent="0.35">
      <c r="B12" s="34" t="s">
        <v>5</v>
      </c>
      <c r="C12" s="25">
        <f>VLOOKUP(B12,Data!B6:D17,2,FALSE)</f>
        <v>199</v>
      </c>
      <c r="D12" s="25" t="str">
        <f>VLOOKUP(B12,Data!B6:D17,3,FALSE)</f>
        <v>White</v>
      </c>
      <c r="F12" s="34" t="s">
        <v>21</v>
      </c>
      <c r="G12" s="26">
        <f>VLOOKUP(F12,Data!F6:H16,2,FALSE)</f>
        <v>159</v>
      </c>
      <c r="H12" s="25" t="str">
        <f>VLOOKUP(F12,Data!F6:H16,3,FALSE)</f>
        <v>Predator</v>
      </c>
      <c r="J12" s="34" t="s">
        <v>34</v>
      </c>
      <c r="K12" s="26">
        <f>VLOOKUP(J12,Data!J6:L12,2,FALSE)</f>
        <v>22</v>
      </c>
      <c r="L12" s="25" t="str">
        <f>VLOOKUP(J12,Data!J6:L12,3,FALSE)</f>
        <v>Blue</v>
      </c>
      <c r="N12" s="34" t="s">
        <v>42</v>
      </c>
      <c r="O12" s="26">
        <f>VLOOKUP(N12,Data!N6:P12,2,FALSE)</f>
        <v>20</v>
      </c>
      <c r="P12" s="25" t="str">
        <f>VLOOKUP(N12,Data!N6:P12,3,FALSE)</f>
        <v>Lightweight</v>
      </c>
    </row>
    <row r="13" spans="1:16" ht="21" x14ac:dyDescent="0.35">
      <c r="B13" s="34" t="s">
        <v>4</v>
      </c>
      <c r="C13" s="25">
        <f>VLOOKUP(B13,Data!B7:D18,2,FALSE)</f>
        <v>299</v>
      </c>
      <c r="D13" s="25" t="str">
        <f>VLOOKUP(B13,Data!B7:D18,3,FALSE)</f>
        <v>Black</v>
      </c>
      <c r="F13" s="34" t="s">
        <v>30</v>
      </c>
      <c r="G13" s="26">
        <f>VLOOKUP(F13,Data!F7:H17,2,FALSE)</f>
        <v>135</v>
      </c>
      <c r="H13" s="25" t="str">
        <f>VLOOKUP(F13,Data!F7:H17,3,FALSE)</f>
        <v>Red</v>
      </c>
      <c r="J13" s="34" t="s">
        <v>35</v>
      </c>
      <c r="K13" s="26">
        <f>VLOOKUP(J13,Data!J7:L13,2,FALSE)</f>
        <v>25</v>
      </c>
      <c r="L13" s="25" t="str">
        <f>VLOOKUP(J13,Data!J7:L13,3,FALSE)</f>
        <v>BLue</v>
      </c>
      <c r="N13" s="34" t="s">
        <v>44</v>
      </c>
      <c r="O13" s="26">
        <f>VLOOKUP(N13,Data!N7:P13,2,FALSE)</f>
        <v>159</v>
      </c>
      <c r="P13" s="25" t="str">
        <f>VLOOKUP(N13,Data!N7:P13,3,FALSE)</f>
        <v>Badminton</v>
      </c>
    </row>
    <row r="14" spans="1:16" ht="21" x14ac:dyDescent="0.35">
      <c r="B14" s="34" t="s">
        <v>12</v>
      </c>
      <c r="C14" s="25">
        <f>VLOOKUP(B14,Data!B8:D19,2,FALSE)</f>
        <v>125</v>
      </c>
      <c r="D14" s="25" t="str">
        <f>VLOOKUP(B14,Data!B8:D19,3,FALSE)</f>
        <v>Red</v>
      </c>
      <c r="F14" s="34" t="s">
        <v>16</v>
      </c>
      <c r="G14" s="26">
        <f>VLOOKUP(F14,Data!F8:H18,2,FALSE)</f>
        <v>50</v>
      </c>
      <c r="H14" s="25" t="str">
        <f>VLOOKUP(F14,Data!F8:H18,3,FALSE)</f>
        <v>Black</v>
      </c>
      <c r="J14" s="34" t="s">
        <v>37</v>
      </c>
      <c r="K14" s="26">
        <f>VLOOKUP(J14,Data!J8:L14,2,FALSE)</f>
        <v>10</v>
      </c>
      <c r="L14" s="25" t="str">
        <f>VLOOKUP(J14,Data!J8:L14,3,FALSE)</f>
        <v>FP 50</v>
      </c>
      <c r="N14" s="34" t="s">
        <v>42</v>
      </c>
      <c r="O14" s="26">
        <f>VLOOKUP(N14,Data!N8:P14,2,FALSE)</f>
        <v>20</v>
      </c>
      <c r="P14" s="25" t="str">
        <f>VLOOKUP(N14,Data!N8:P14,3,FALSE)</f>
        <v>Lightweight</v>
      </c>
    </row>
    <row r="15" spans="1:16" ht="21" x14ac:dyDescent="0.35">
      <c r="B15" s="34" t="s">
        <v>16</v>
      </c>
      <c r="C15" s="25">
        <f>VLOOKUP(B15,Data!B9:D20,2,FALSE)</f>
        <v>60</v>
      </c>
      <c r="D15" s="25" t="str">
        <f>VLOOKUP(B15,Data!B9:D20,3,FALSE)</f>
        <v>White</v>
      </c>
      <c r="F15" s="34" t="s">
        <v>15</v>
      </c>
      <c r="G15" s="26">
        <f>VLOOKUP(F15,Data!F9:H19,2,FALSE)</f>
        <v>60</v>
      </c>
      <c r="H15" s="25" t="str">
        <f>VLOOKUP(F15,Data!F9:H19,3,FALSE)</f>
        <v>Green</v>
      </c>
      <c r="J15" s="34" t="s">
        <v>33</v>
      </c>
      <c r="K15" s="26">
        <f>VLOOKUP(J15,Data!J5:L11,2,FALSE)</f>
        <v>35</v>
      </c>
      <c r="L15" s="25" t="str">
        <f>VLOOKUP(J15,Data!J5:L11,3,FALSE)</f>
        <v>Black</v>
      </c>
      <c r="N15" s="34" t="s">
        <v>38</v>
      </c>
      <c r="O15" s="26">
        <f>VLOOKUP(N15,Data!N5:P11,2,FALSE)</f>
        <v>100</v>
      </c>
      <c r="P15" s="25" t="str">
        <f>VLOOKUP(N15,Data!N5:P11,3,FALSE)</f>
        <v>Titanium</v>
      </c>
    </row>
    <row r="16" spans="1:16" ht="21" x14ac:dyDescent="0.35">
      <c r="B16" s="34" t="s">
        <v>12</v>
      </c>
      <c r="C16" s="25">
        <f>VLOOKUP(B16,Data!B9:D20,2,FALSE)</f>
        <v>125</v>
      </c>
      <c r="D16" s="25" t="str">
        <f>VLOOKUP(B16,Data!B10:D21,3,FALSE)</f>
        <v>Red</v>
      </c>
      <c r="F16" s="34" t="s">
        <v>31</v>
      </c>
      <c r="G16" s="26">
        <f>VLOOKUP(F16,Data!F10:H20,2,FALSE)</f>
        <v>5</v>
      </c>
      <c r="H16" s="25" t="str">
        <f>VLOOKUP(F16,Data!F10:H20,3,FALSE)</f>
        <v>Yellow</v>
      </c>
      <c r="J16" s="34" t="s">
        <v>36</v>
      </c>
      <c r="K16" s="26">
        <f>VLOOKUP(J16,Data!J10:L16,2,FALSE)</f>
        <v>29</v>
      </c>
      <c r="L16" s="25" t="str">
        <f>VLOOKUP(J16,Data!J10:L16,3,FALSE)</f>
        <v>Red</v>
      </c>
      <c r="N16" s="34" t="s">
        <v>44</v>
      </c>
      <c r="O16" s="26">
        <f>VLOOKUP(N16,Data!N10:P16,2,FALSE)</f>
        <v>159</v>
      </c>
      <c r="P16" s="25" t="str">
        <f>VLOOKUP(N16,Data!N10:P16,3,FALSE)</f>
        <v>Badminton</v>
      </c>
    </row>
    <row r="17" spans="2:11" ht="21" x14ac:dyDescent="0.35">
      <c r="B17" s="12"/>
      <c r="C17" s="12"/>
      <c r="D17" s="12"/>
      <c r="G17" s="12"/>
      <c r="H17" s="12"/>
      <c r="K17" s="15"/>
    </row>
    <row r="18" spans="2:11" ht="21" x14ac:dyDescent="0.35">
      <c r="B18" s="12"/>
      <c r="C18" s="12"/>
      <c r="D18" s="12"/>
      <c r="G18" s="12"/>
      <c r="H18" s="12"/>
    </row>
    <row r="19" spans="2:11" ht="33.75" x14ac:dyDescent="0.5">
      <c r="B19" s="16" t="s">
        <v>53</v>
      </c>
      <c r="C19" s="17">
        <f>SUM(K11:K16,G11:G16,O11:O16)</f>
        <v>988</v>
      </c>
      <c r="F19" s="28" t="s">
        <v>60</v>
      </c>
      <c r="I19" s="22" t="s">
        <v>59</v>
      </c>
    </row>
    <row r="20" spans="2:11" ht="23.25" x14ac:dyDescent="0.35">
      <c r="B20" s="13" t="s">
        <v>54</v>
      </c>
      <c r="C20" s="14">
        <f>C19*0.07</f>
        <v>69.160000000000011</v>
      </c>
      <c r="K20" s="29"/>
    </row>
    <row r="21" spans="2:11" ht="23.25" x14ac:dyDescent="0.35">
      <c r="F21" s="13" t="s">
        <v>61</v>
      </c>
      <c r="K21" s="29"/>
    </row>
    <row r="22" spans="2:11" ht="28.5" x14ac:dyDescent="0.45">
      <c r="B22" s="19" t="s">
        <v>55</v>
      </c>
      <c r="C22" s="20">
        <f>C19+C20</f>
        <v>1057.1600000000001</v>
      </c>
      <c r="G22" s="19">
        <v>1</v>
      </c>
      <c r="J22" s="19" t="str">
        <f>IF(J23&lt;6,"We Will Improve","Thank You")</f>
        <v>We Will Improve</v>
      </c>
      <c r="K22" s="29"/>
    </row>
    <row r="23" spans="2:11" ht="71.25" customHeight="1" x14ac:dyDescent="0.9">
      <c r="B23" s="18" t="s">
        <v>57</v>
      </c>
      <c r="C23" s="21">
        <f>IF(C22&lt;100,C22*1,C22*0.2)</f>
        <v>211.43200000000002</v>
      </c>
      <c r="D23" s="27" t="s">
        <v>56</v>
      </c>
      <c r="F23" s="30" t="s">
        <v>62</v>
      </c>
      <c r="G23" s="31"/>
      <c r="J23" s="33">
        <v>1</v>
      </c>
      <c r="K23" s="29"/>
    </row>
    <row r="24" spans="2:11" ht="57.75" customHeight="1" x14ac:dyDescent="0.5">
      <c r="B24" s="22" t="s">
        <v>58</v>
      </c>
      <c r="C24" s="23">
        <f>C22-C23</f>
        <v>845.72800000000007</v>
      </c>
      <c r="D24" s="19"/>
      <c r="K24" s="29"/>
    </row>
    <row r="25" spans="2:11" x14ac:dyDescent="0.25">
      <c r="K25" s="29"/>
    </row>
    <row r="26" spans="2:11" x14ac:dyDescent="0.25">
      <c r="K26" s="29"/>
    </row>
    <row r="27" spans="2:11" x14ac:dyDescent="0.25">
      <c r="K27" s="29"/>
    </row>
    <row r="28" spans="2:11" x14ac:dyDescent="0.25">
      <c r="K28" s="29"/>
    </row>
  </sheetData>
  <sheetProtection password="CC3D" sheet="1" objects="1" scenarios="1" selectLockedCells="1"/>
  <conditionalFormatting sqref="C22">
    <cfRule type="cellIs" dxfId="3" priority="5" operator="greaterThan">
      <formula>" $1,057.16 "</formula>
    </cfRule>
    <cfRule type="cellIs" dxfId="2" priority="4" operator="greaterThan">
      <formula>" $100"</formula>
    </cfRule>
    <cfRule type="cellIs" dxfId="1" priority="3" operator="greaterThan">
      <formula>$C$22</formula>
    </cfRule>
    <cfRule type="cellIs" dxfId="0" priority="1" operator="greaterThan">
      <formula>100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Scroll Bar 7">
              <controlPr locked="0" defaultSize="0" autoPict="0">
                <anchor moveWithCells="1">
                  <from>
                    <xdr:col>10</xdr:col>
                    <xdr:colOff>276225</xdr:colOff>
                    <xdr:row>19</xdr:row>
                    <xdr:rowOff>190500</xdr:rowOff>
                  </from>
                  <to>
                    <xdr:col>10</xdr:col>
                    <xdr:colOff>838200</xdr:colOff>
                    <xdr:row>26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5" name="Spinner 8">
              <controlPr locked="0" defaultSize="0" autoPict="0">
                <anchor moveWithCells="1" sizeWithCells="1">
                  <from>
                    <xdr:col>7</xdr:col>
                    <xdr:colOff>171450</xdr:colOff>
                    <xdr:row>20</xdr:row>
                    <xdr:rowOff>171450</xdr:rowOff>
                  </from>
                  <to>
                    <xdr:col>7</xdr:col>
                    <xdr:colOff>1666875</xdr:colOff>
                    <xdr:row>22</xdr:row>
                    <xdr:rowOff>714375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Data!$B$5:$B$16</xm:f>
          </x14:formula1>
          <xm:sqref>B11:B18</xm:sqref>
        </x14:dataValidation>
        <x14:dataValidation type="list" allowBlank="1" showInputMessage="1" showErrorMessage="1">
          <x14:formula1>
            <xm:f>Data!$F$5:$F$15</xm:f>
          </x14:formula1>
          <xm:sqref>F11:F16</xm:sqref>
        </x14:dataValidation>
        <x14:dataValidation type="list" allowBlank="1" showInputMessage="1" showErrorMessage="1">
          <x14:formula1>
            <xm:f>Data!$J$5:$J$11</xm:f>
          </x14:formula1>
          <xm:sqref>J11:J16</xm:sqref>
        </x14:dataValidation>
        <x14:dataValidation type="list" allowBlank="1" showInputMessage="1" showErrorMessage="1">
          <x14:formula1>
            <xm:f>Data!$N$5:$N$11</xm:f>
          </x14:formula1>
          <xm:sqref>N11:N16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16"/>
  <sheetViews>
    <sheetView topLeftCell="B1" workbookViewId="0">
      <selection activeCell="P6" sqref="P6"/>
    </sheetView>
  </sheetViews>
  <sheetFormatPr defaultRowHeight="15" x14ac:dyDescent="0.25"/>
  <cols>
    <col min="2" max="2" width="14.5703125" bestFit="1" customWidth="1"/>
    <col min="3" max="3" width="10.140625" bestFit="1" customWidth="1"/>
    <col min="4" max="4" width="10.28515625" bestFit="1" customWidth="1"/>
    <col min="6" max="6" width="16.28515625" bestFit="1" customWidth="1"/>
    <col min="10" max="10" width="22.5703125" bestFit="1" customWidth="1"/>
    <col min="14" max="14" width="16.85546875" bestFit="1" customWidth="1"/>
  </cols>
  <sheetData>
    <row r="3" spans="2:18" ht="18.75" x14ac:dyDescent="0.3">
      <c r="B3" s="5" t="s">
        <v>0</v>
      </c>
      <c r="C3" s="6"/>
      <c r="D3" s="6"/>
      <c r="E3" s="6"/>
      <c r="F3" s="5" t="s">
        <v>1</v>
      </c>
      <c r="G3" s="6"/>
      <c r="H3" s="6"/>
      <c r="I3" s="6"/>
      <c r="J3" s="5" t="s">
        <v>2</v>
      </c>
      <c r="K3" s="6"/>
      <c r="L3" s="6"/>
      <c r="M3" s="6"/>
      <c r="N3" s="5" t="s">
        <v>3</v>
      </c>
      <c r="R3" s="4"/>
    </row>
    <row r="4" spans="2:18" x14ac:dyDescent="0.25">
      <c r="B4" s="4" t="s">
        <v>6</v>
      </c>
      <c r="C4" s="4" t="s">
        <v>7</v>
      </c>
      <c r="D4" s="4" t="s">
        <v>8</v>
      </c>
      <c r="E4" s="4"/>
      <c r="F4" s="4" t="s">
        <v>6</v>
      </c>
      <c r="G4" s="4" t="s">
        <v>7</v>
      </c>
      <c r="H4" s="4" t="s">
        <v>8</v>
      </c>
      <c r="I4" s="4"/>
      <c r="J4" s="4" t="s">
        <v>9</v>
      </c>
      <c r="K4" s="4" t="s">
        <v>7</v>
      </c>
      <c r="L4" s="4" t="s">
        <v>8</v>
      </c>
      <c r="M4" s="4"/>
      <c r="N4" s="4" t="s">
        <v>6</v>
      </c>
      <c r="O4" s="4" t="s">
        <v>7</v>
      </c>
      <c r="P4" s="4" t="s">
        <v>8</v>
      </c>
    </row>
    <row r="5" spans="2:18" x14ac:dyDescent="0.25">
      <c r="B5" t="s">
        <v>51</v>
      </c>
      <c r="C5" t="s">
        <v>52</v>
      </c>
      <c r="D5" t="s">
        <v>52</v>
      </c>
      <c r="F5" t="s">
        <v>51</v>
      </c>
      <c r="G5" t="s">
        <v>52</v>
      </c>
      <c r="H5" t="s">
        <v>52</v>
      </c>
      <c r="J5" t="s">
        <v>51</v>
      </c>
      <c r="K5" t="s">
        <v>52</v>
      </c>
      <c r="L5" t="s">
        <v>52</v>
      </c>
      <c r="N5" t="s">
        <v>51</v>
      </c>
      <c r="O5" t="s">
        <v>52</v>
      </c>
      <c r="P5" t="s">
        <v>52</v>
      </c>
    </row>
    <row r="6" spans="2:18" x14ac:dyDescent="0.25">
      <c r="B6" t="s">
        <v>5</v>
      </c>
      <c r="C6" s="7">
        <v>199</v>
      </c>
      <c r="D6" t="s">
        <v>23</v>
      </c>
      <c r="F6" t="s">
        <v>19</v>
      </c>
      <c r="G6" s="7">
        <v>299</v>
      </c>
      <c r="H6" t="s">
        <v>23</v>
      </c>
      <c r="J6" t="s">
        <v>32</v>
      </c>
      <c r="K6" s="7">
        <v>35</v>
      </c>
      <c r="L6" t="s">
        <v>24</v>
      </c>
      <c r="N6" t="s">
        <v>38</v>
      </c>
      <c r="O6" s="7">
        <v>100</v>
      </c>
      <c r="P6" t="s">
        <v>40</v>
      </c>
    </row>
    <row r="7" spans="2:18" x14ac:dyDescent="0.25">
      <c r="B7" t="s">
        <v>4</v>
      </c>
      <c r="C7" s="7">
        <v>299</v>
      </c>
      <c r="D7" t="s">
        <v>24</v>
      </c>
      <c r="F7" t="s">
        <v>20</v>
      </c>
      <c r="G7" s="7">
        <v>399</v>
      </c>
      <c r="H7" t="s">
        <v>24</v>
      </c>
      <c r="J7" t="s">
        <v>33</v>
      </c>
      <c r="K7" s="7">
        <v>35</v>
      </c>
      <c r="L7" t="s">
        <v>24</v>
      </c>
      <c r="N7" t="s">
        <v>39</v>
      </c>
      <c r="O7" s="7">
        <v>250</v>
      </c>
      <c r="P7" t="s">
        <v>40</v>
      </c>
    </row>
    <row r="8" spans="2:18" x14ac:dyDescent="0.25">
      <c r="B8" t="s">
        <v>10</v>
      </c>
      <c r="C8" s="7">
        <v>159</v>
      </c>
      <c r="D8" t="s">
        <v>25</v>
      </c>
      <c r="F8" t="s">
        <v>21</v>
      </c>
      <c r="G8" s="7">
        <v>159</v>
      </c>
      <c r="H8" t="s">
        <v>25</v>
      </c>
      <c r="J8" t="s">
        <v>34</v>
      </c>
      <c r="K8" s="7">
        <v>22</v>
      </c>
      <c r="L8" t="s">
        <v>45</v>
      </c>
      <c r="N8" t="s">
        <v>42</v>
      </c>
      <c r="O8" s="7">
        <v>20</v>
      </c>
      <c r="P8" t="s">
        <v>47</v>
      </c>
    </row>
    <row r="9" spans="2:18" x14ac:dyDescent="0.25">
      <c r="B9" t="s">
        <v>11</v>
      </c>
      <c r="C9" s="7">
        <v>255</v>
      </c>
      <c r="D9" t="s">
        <v>26</v>
      </c>
      <c r="F9" t="s">
        <v>22</v>
      </c>
      <c r="G9" s="7">
        <v>255</v>
      </c>
      <c r="H9" t="s">
        <v>26</v>
      </c>
      <c r="J9" t="s">
        <v>35</v>
      </c>
      <c r="K9" s="7">
        <v>25</v>
      </c>
      <c r="L9" t="s">
        <v>46</v>
      </c>
      <c r="N9" t="s">
        <v>43</v>
      </c>
      <c r="O9" s="7">
        <v>15</v>
      </c>
      <c r="P9" t="s">
        <v>48</v>
      </c>
    </row>
    <row r="10" spans="2:18" x14ac:dyDescent="0.25">
      <c r="B10" t="s">
        <v>12</v>
      </c>
      <c r="C10" s="7">
        <v>125</v>
      </c>
      <c r="D10" t="s">
        <v>27</v>
      </c>
      <c r="F10" t="s">
        <v>30</v>
      </c>
      <c r="G10" s="7">
        <v>135</v>
      </c>
      <c r="H10" t="s">
        <v>27</v>
      </c>
      <c r="J10" t="s">
        <v>36</v>
      </c>
      <c r="K10" s="7">
        <v>29</v>
      </c>
      <c r="L10" t="s">
        <v>27</v>
      </c>
      <c r="N10" t="s">
        <v>44</v>
      </c>
      <c r="O10" s="7">
        <v>159</v>
      </c>
      <c r="P10" t="s">
        <v>3</v>
      </c>
    </row>
    <row r="11" spans="2:18" x14ac:dyDescent="0.25">
      <c r="B11" t="s">
        <v>13</v>
      </c>
      <c r="C11" s="7">
        <v>5</v>
      </c>
      <c r="D11" t="s">
        <v>28</v>
      </c>
      <c r="F11" t="s">
        <v>31</v>
      </c>
      <c r="G11" s="7">
        <v>5</v>
      </c>
      <c r="H11" t="s">
        <v>28</v>
      </c>
      <c r="J11" t="s">
        <v>37</v>
      </c>
      <c r="K11" s="7">
        <v>10</v>
      </c>
      <c r="L11" t="s">
        <v>41</v>
      </c>
      <c r="N11" t="s">
        <v>22</v>
      </c>
      <c r="O11" s="7">
        <v>169</v>
      </c>
      <c r="P11" t="s">
        <v>3</v>
      </c>
    </row>
    <row r="12" spans="2:18" x14ac:dyDescent="0.25">
      <c r="B12" t="s">
        <v>14</v>
      </c>
      <c r="C12" s="7">
        <v>20</v>
      </c>
      <c r="D12" t="s">
        <v>29</v>
      </c>
      <c r="F12" t="s">
        <v>15</v>
      </c>
      <c r="G12" s="7">
        <v>60</v>
      </c>
      <c r="H12" t="s">
        <v>29</v>
      </c>
      <c r="K12" s="7"/>
      <c r="O12" s="7"/>
    </row>
    <row r="13" spans="2:18" x14ac:dyDescent="0.25">
      <c r="B13" t="s">
        <v>15</v>
      </c>
      <c r="C13" s="7">
        <v>50</v>
      </c>
      <c r="D13" t="s">
        <v>24</v>
      </c>
      <c r="F13" t="s">
        <v>16</v>
      </c>
      <c r="G13" s="7">
        <v>50</v>
      </c>
      <c r="H13" t="s">
        <v>24</v>
      </c>
      <c r="K13" s="7"/>
      <c r="O13" s="7"/>
    </row>
    <row r="14" spans="2:18" x14ac:dyDescent="0.25">
      <c r="B14" t="s">
        <v>16</v>
      </c>
      <c r="C14" s="7">
        <v>60</v>
      </c>
      <c r="D14" t="s">
        <v>23</v>
      </c>
      <c r="F14" t="s">
        <v>17</v>
      </c>
      <c r="G14" s="7">
        <v>40</v>
      </c>
      <c r="H14" t="s">
        <v>23</v>
      </c>
      <c r="K14" s="7"/>
      <c r="O14" s="7"/>
    </row>
    <row r="15" spans="2:18" x14ac:dyDescent="0.25">
      <c r="B15" t="s">
        <v>17</v>
      </c>
      <c r="C15" s="7">
        <v>69</v>
      </c>
      <c r="D15" t="s">
        <v>24</v>
      </c>
      <c r="F15" t="s">
        <v>18</v>
      </c>
      <c r="G15" s="7">
        <v>60</v>
      </c>
      <c r="H15" t="s">
        <v>24</v>
      </c>
      <c r="K15" s="7"/>
      <c r="O15" s="7"/>
    </row>
    <row r="16" spans="2:18" x14ac:dyDescent="0.25">
      <c r="B16" t="s">
        <v>18</v>
      </c>
      <c r="C16" s="7">
        <v>59</v>
      </c>
      <c r="D16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Customer</vt:lpstr>
      <vt:lpstr>Data</vt:lpstr>
      <vt:lpstr>Sheet3</vt:lpstr>
      <vt:lpstr>Football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Nipich Nimvachirasoonthorn</dc:creator>
  <cp:lastModifiedBy>Nipich Nimvachirasoonthorn</cp:lastModifiedBy>
  <dcterms:created xsi:type="dcterms:W3CDTF">2012-05-31T04:20:08Z</dcterms:created>
  <dcterms:modified xsi:type="dcterms:W3CDTF">2012-06-07T04:24:10Z</dcterms:modified>
</cp:coreProperties>
</file>